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DEL 01 AL 15 DE ABRIL DEL 2023\"/>
    </mc:Choice>
  </mc:AlternateContent>
  <xr:revisionPtr revIDLastSave="0" documentId="8_{5209FABA-7049-9242-BE07-686D948FF2E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01'!$A$1:$Q$32</definedName>
    <definedName name="_xlnm.Print_Area" localSheetId="1">'DIF 02'!$A$1:$Q$23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<sst xmlns="http://schemas.openxmlformats.org/spreadsheetml/2006/main" count="138" uniqueCount="110">
  <si>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</si>
  <si>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</si>
  <si>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</si>
  <si>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</si>
  <si>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</si>
  <si>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</si>
  <si>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</si>
  <si>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</si>
  <si>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</si>
  <si>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</si>
  <si>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</si>
  <si>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</si>
  <si>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</si>
  <si>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</si>
  <si>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</si>
  <si>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</si>
  <si>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</si>
  <si>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</si>
  <si>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</si>
  <si>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</si>
  <si>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</si>
  <si>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</si>
  <si>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</si>
  <si>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</si>
  <si>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</si>
  <si>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</si>
  <si>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</si>
  <si>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</si>
  <si>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</si>
  <si>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</si>
  <si>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</si>
  <si>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</si>
  <si>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</si>
  <si>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</si>
  <si>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</si>
  <si>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</si>
  <si>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</si>
  <si>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</si>
  <si>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</si>
  <si>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</si>
  <si>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</si>
  <si>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</si>
  <si>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</si>
  <si>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</si>
  <si>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</si>
  <si>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</si>
  <si>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</si>
  <si>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</si>
  <si>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</si>
  <si>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</si>
  <si>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</si>
  <si>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</si>
  <si>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</si>
  <si>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</si>
  <si>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</si>
  <si>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</si>
  <si>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</si>
  <si>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</si>
  <si>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</si>
  <si>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</si>
  <si>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</si>
  <si>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</si>
  <si>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</si>
  <si>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</si>
  <si>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</si>
  <si>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</si>
  <si>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</si>
  <si>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</si>
  <si>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</si>
  <si>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</si>
  <si>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</si>
  <si>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</si>
  <si>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</si>
  <si>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</si>
  <si>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</si>
  <si>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</si>
  <si>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</si>
  <si>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</si>
  <si>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</si>
  <si>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</si>
  <si>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</si>
  <si>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</si>
  <si>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</si>
  <si>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</si>
  <si>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</si>
  <si>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</si>
  <si>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</si>
  <si>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</si>
  <si>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</si>
  <si>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</si>
  <si>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</si>
  <si>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</si>
  <si>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</si>
  <si>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</si>
  <si>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</si>
  <si>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</si>
  <si>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</si>
  <si>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</si>
  <si>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</si>
  <si>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</si>
  <si>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</si>
  <si>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</si>
  <si>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</si>
  <si>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</si>
  <si>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</si>
  <si>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</si>
  <si>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</si>
  <si>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</si>
  <si>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</si>
  <si>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01 AL 15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</si>
</sst>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127613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68496"/>
          <a:ext cx="11864509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zoomScaleNormal="100" workbookViewId="0">
      <selection sqref="A1:Q32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6.58984375" bestFit="1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58984375" style="23" bestFit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">
      <c r="A3" s="77" t="s">
        <v>0</v>
      </c>
      <c r="B3" s="78" t="s">
        <v>1</v>
      </c>
      <c r="C3" s="78" t="s">
        <v>2</v>
      </c>
      <c r="D3" s="78" t="s">
        <v>73</v>
      </c>
      <c r="E3" s="78" t="s">
        <v>3</v>
      </c>
      <c r="F3" s="80" t="s">
        <v>4</v>
      </c>
      <c r="G3" s="50" t="s">
        <v>5</v>
      </c>
      <c r="H3" s="39" t="s">
        <v>6</v>
      </c>
      <c r="I3" s="80" t="s">
        <v>6</v>
      </c>
      <c r="J3" s="82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84" t="s">
        <v>12</v>
      </c>
      <c r="P3" s="77" t="s">
        <v>13</v>
      </c>
      <c r="Q3" s="77"/>
    </row>
    <row r="4" spans="1:17" x14ac:dyDescent="0.2">
      <c r="A4" s="77"/>
      <c r="B4" s="79"/>
      <c r="C4" s="79"/>
      <c r="D4" s="79"/>
      <c r="E4" s="79"/>
      <c r="F4" s="81"/>
      <c r="G4" s="51" t="s">
        <v>14</v>
      </c>
      <c r="H4" s="41" t="s">
        <v>15</v>
      </c>
      <c r="I4" s="81"/>
      <c r="J4" s="83"/>
      <c r="K4" s="42" t="s">
        <v>16</v>
      </c>
      <c r="L4" s="41" t="s">
        <v>17</v>
      </c>
      <c r="M4" s="41" t="s">
        <v>18</v>
      </c>
      <c r="N4" s="41" t="s">
        <v>19</v>
      </c>
      <c r="O4" s="85"/>
      <c r="P4" s="77"/>
      <c r="Q4" s="77"/>
    </row>
    <row r="5" spans="1:17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68"/>
      <c r="Q6" s="68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2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0" si="1">M7</f>
        <v>268</v>
      </c>
      <c r="O7" s="57">
        <f>L7-N7</f>
        <v>3633</v>
      </c>
      <c r="P7" s="71"/>
      <c r="Q7" s="71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4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68"/>
      <c r="Q8" s="68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7">
        <v>6906</v>
      </c>
      <c r="G9" s="57">
        <v>15</v>
      </c>
      <c r="H9" s="57">
        <f t="shared" ref="H9:H17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6" si="4">+I9+J9+K9</f>
        <v>3453</v>
      </c>
      <c r="M9" s="57">
        <v>94</v>
      </c>
      <c r="N9" s="57">
        <f t="shared" si="1"/>
        <v>94</v>
      </c>
      <c r="O9" s="57">
        <f t="shared" ref="O9:O17" si="5">L9-N9</f>
        <v>3359</v>
      </c>
      <c r="P9" s="71"/>
      <c r="Q9" s="71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72"/>
      <c r="Q10" s="72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" si="8">M11</f>
        <v>85</v>
      </c>
      <c r="O11" s="57">
        <f t="shared" ref="O11" si="9">L11-N11</f>
        <v>3285</v>
      </c>
      <c r="P11" s="69"/>
      <c r="Q11" s="69"/>
    </row>
    <row r="12" spans="1:17" s="1" customFormat="1" x14ac:dyDescent="0.2">
      <c r="A12" s="13" t="s">
        <v>46</v>
      </c>
      <c r="B12" s="61" t="s">
        <v>51</v>
      </c>
      <c r="C12" s="62" t="s">
        <v>52</v>
      </c>
      <c r="D12" s="63" t="s">
        <v>90</v>
      </c>
      <c r="E12" s="64">
        <v>1101</v>
      </c>
      <c r="F12" s="60">
        <v>11892</v>
      </c>
      <c r="G12" s="60">
        <v>15</v>
      </c>
      <c r="H12" s="60">
        <f t="shared" si="3"/>
        <v>396.4</v>
      </c>
      <c r="I12" s="60">
        <f t="shared" si="0"/>
        <v>5946</v>
      </c>
      <c r="J12" s="60">
        <f t="shared" si="2"/>
        <v>0</v>
      </c>
      <c r="K12" s="60"/>
      <c r="L12" s="60">
        <f>+I12+J12+K12</f>
        <v>5946</v>
      </c>
      <c r="M12" s="60">
        <v>514</v>
      </c>
      <c r="N12" s="60">
        <f t="shared" si="1"/>
        <v>514</v>
      </c>
      <c r="O12" s="60">
        <f>L12-N12</f>
        <v>5432</v>
      </c>
      <c r="P12" s="73"/>
      <c r="Q12" s="73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7">
        <v>11892</v>
      </c>
      <c r="G13" s="57">
        <v>15</v>
      </c>
      <c r="H13" s="57">
        <f t="shared" ref="H13" si="10">F13/30</f>
        <v>396.4</v>
      </c>
      <c r="I13" s="57">
        <f t="shared" ref="I13" si="11">H13*G13</f>
        <v>5946</v>
      </c>
      <c r="J13" s="57">
        <f t="shared" ref="J13" si="12">+I13*0%</f>
        <v>0</v>
      </c>
      <c r="K13" s="57"/>
      <c r="L13" s="57">
        <f>+I13+J13+K13</f>
        <v>5946</v>
      </c>
      <c r="M13" s="57">
        <v>515</v>
      </c>
      <c r="N13" s="57">
        <f t="shared" ref="N13" si="13">M13</f>
        <v>515</v>
      </c>
      <c r="O13" s="57">
        <f>L13-N13</f>
        <v>5431</v>
      </c>
      <c r="P13" s="69"/>
      <c r="Q13" s="69"/>
    </row>
    <row r="14" spans="1:17" s="1" customFormat="1" x14ac:dyDescent="0.2">
      <c r="A14" s="13" t="s">
        <v>50</v>
      </c>
      <c r="B14" s="61" t="s">
        <v>57</v>
      </c>
      <c r="C14" s="62" t="s">
        <v>58</v>
      </c>
      <c r="D14" s="63" t="s">
        <v>92</v>
      </c>
      <c r="E14" s="64">
        <v>1101</v>
      </c>
      <c r="F14" s="60">
        <v>7046</v>
      </c>
      <c r="G14" s="60">
        <v>15</v>
      </c>
      <c r="H14" s="60">
        <f t="shared" si="3"/>
        <v>234.86666666666667</v>
      </c>
      <c r="I14" s="60">
        <f>H14*15</f>
        <v>3523</v>
      </c>
      <c r="J14" s="60">
        <f t="shared" si="2"/>
        <v>0</v>
      </c>
      <c r="K14" s="60"/>
      <c r="L14" s="60">
        <f t="shared" si="4"/>
        <v>3523</v>
      </c>
      <c r="M14" s="60">
        <v>119</v>
      </c>
      <c r="N14" s="60">
        <f t="shared" si="1"/>
        <v>119</v>
      </c>
      <c r="O14" s="60">
        <f t="shared" si="5"/>
        <v>3404</v>
      </c>
      <c r="P14" s="73"/>
      <c r="Q14" s="73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7">
        <v>6740</v>
      </c>
      <c r="G15" s="57">
        <v>15</v>
      </c>
      <c r="H15" s="57">
        <f t="shared" si="3"/>
        <v>224.66666666666666</v>
      </c>
      <c r="I15" s="57">
        <f t="shared" ref="I15:I20" si="14">H15*G15</f>
        <v>3370</v>
      </c>
      <c r="J15" s="57">
        <f>+I15*0%</f>
        <v>0</v>
      </c>
      <c r="K15" s="57"/>
      <c r="L15" s="57">
        <f t="shared" si="4"/>
        <v>3370</v>
      </c>
      <c r="M15" s="58">
        <v>85</v>
      </c>
      <c r="N15" s="57">
        <f t="shared" si="1"/>
        <v>85</v>
      </c>
      <c r="O15" s="57">
        <f t="shared" si="5"/>
        <v>3285</v>
      </c>
      <c r="P15" s="69"/>
      <c r="Q15" s="69"/>
    </row>
    <row r="16" spans="1:17" s="1" customFormat="1" x14ac:dyDescent="0.2">
      <c r="A16" s="13" t="s">
        <v>56</v>
      </c>
      <c r="B16" s="61" t="s">
        <v>63</v>
      </c>
      <c r="C16" s="62" t="s">
        <v>61</v>
      </c>
      <c r="D16" s="63" t="s">
        <v>94</v>
      </c>
      <c r="E16" s="64">
        <v>1101</v>
      </c>
      <c r="F16" s="60">
        <v>6740</v>
      </c>
      <c r="G16" s="60">
        <v>15</v>
      </c>
      <c r="H16" s="60">
        <f t="shared" si="3"/>
        <v>224.66666666666666</v>
      </c>
      <c r="I16" s="60">
        <f t="shared" si="14"/>
        <v>3370</v>
      </c>
      <c r="J16" s="60">
        <f>+I16*0%</f>
        <v>0</v>
      </c>
      <c r="K16" s="60"/>
      <c r="L16" s="60">
        <f t="shared" si="4"/>
        <v>3370</v>
      </c>
      <c r="M16" s="65">
        <v>85</v>
      </c>
      <c r="N16" s="60">
        <f t="shared" si="1"/>
        <v>85</v>
      </c>
      <c r="O16" s="60">
        <f t="shared" si="5"/>
        <v>3285</v>
      </c>
      <c r="P16" s="73"/>
      <c r="Q16" s="73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7">
        <v>6224</v>
      </c>
      <c r="G17" s="57">
        <v>15</v>
      </c>
      <c r="H17" s="57">
        <f t="shared" si="3"/>
        <v>207.46666666666667</v>
      </c>
      <c r="I17" s="57">
        <f t="shared" si="14"/>
        <v>3112</v>
      </c>
      <c r="J17" s="57">
        <v>0</v>
      </c>
      <c r="K17" s="57"/>
      <c r="L17" s="57">
        <f>+I17+J17+K17</f>
        <v>3112</v>
      </c>
      <c r="M17" s="57">
        <v>58</v>
      </c>
      <c r="N17" s="59">
        <f>M17</f>
        <v>58</v>
      </c>
      <c r="O17" s="57">
        <f t="shared" si="5"/>
        <v>3054</v>
      </c>
      <c r="P17" s="69"/>
      <c r="Q17" s="69"/>
    </row>
    <row r="18" spans="1:17" s="1" customFormat="1" x14ac:dyDescent="0.2">
      <c r="A18" s="13" t="s">
        <v>62</v>
      </c>
      <c r="B18" s="61" t="s">
        <v>68</v>
      </c>
      <c r="C18" s="62" t="s">
        <v>69</v>
      </c>
      <c r="D18" s="63" t="s">
        <v>95</v>
      </c>
      <c r="E18" s="64">
        <v>1101</v>
      </c>
      <c r="F18" s="60">
        <v>6740</v>
      </c>
      <c r="G18" s="60">
        <v>15</v>
      </c>
      <c r="H18" s="60">
        <f t="shared" ref="H18" si="15">F18/30</f>
        <v>224.66666666666666</v>
      </c>
      <c r="I18" s="60">
        <f t="shared" si="14"/>
        <v>3370</v>
      </c>
      <c r="J18" s="60">
        <f>+I18*0%</f>
        <v>0</v>
      </c>
      <c r="K18" s="60"/>
      <c r="L18" s="60">
        <f t="shared" ref="L18" si="16">+I18+J18+K18</f>
        <v>3370</v>
      </c>
      <c r="M18" s="65">
        <v>85</v>
      </c>
      <c r="N18" s="60">
        <f t="shared" ref="N18" si="17">M18</f>
        <v>85</v>
      </c>
      <c r="O18" s="60">
        <f t="shared" ref="O18" si="18">L18-N18</f>
        <v>3285</v>
      </c>
      <c r="P18" s="73"/>
      <c r="Q18" s="73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7">
        <v>6526</v>
      </c>
      <c r="G19" s="57">
        <v>15</v>
      </c>
      <c r="H19" s="57">
        <f>F19/30</f>
        <v>217.53333333333333</v>
      </c>
      <c r="I19" s="57">
        <f t="shared" si="14"/>
        <v>3263</v>
      </c>
      <c r="J19" s="57">
        <f t="shared" ref="J19:J20" si="19">+I19*0%</f>
        <v>0</v>
      </c>
      <c r="K19" s="57"/>
      <c r="L19" s="57">
        <f>I19</f>
        <v>3263</v>
      </c>
      <c r="M19" s="58">
        <v>73</v>
      </c>
      <c r="N19" s="58">
        <f t="shared" si="1"/>
        <v>73</v>
      </c>
      <c r="O19" s="57">
        <f>L19-N19</f>
        <v>3190</v>
      </c>
      <c r="P19" s="69"/>
      <c r="Q19" s="69"/>
    </row>
    <row r="20" spans="1:17" s="1" customFormat="1" x14ac:dyDescent="0.2">
      <c r="A20" s="13" t="s">
        <v>67</v>
      </c>
      <c r="B20" s="66" t="s">
        <v>75</v>
      </c>
      <c r="C20" s="62" t="s">
        <v>76</v>
      </c>
      <c r="D20" s="63" t="s">
        <v>97</v>
      </c>
      <c r="E20" s="64">
        <v>1101</v>
      </c>
      <c r="F20" s="60">
        <v>6224</v>
      </c>
      <c r="G20" s="60">
        <v>15</v>
      </c>
      <c r="H20" s="60">
        <f>F20/30</f>
        <v>207.46666666666667</v>
      </c>
      <c r="I20" s="60">
        <f t="shared" si="14"/>
        <v>3112</v>
      </c>
      <c r="J20" s="60">
        <f t="shared" si="19"/>
        <v>0</v>
      </c>
      <c r="K20" s="60"/>
      <c r="L20" s="60">
        <f>I20</f>
        <v>3112</v>
      </c>
      <c r="M20" s="65">
        <v>58</v>
      </c>
      <c r="N20" s="65">
        <f t="shared" si="1"/>
        <v>58</v>
      </c>
      <c r="O20" s="60">
        <f>L20-N20</f>
        <v>3054</v>
      </c>
      <c r="P20" s="70"/>
      <c r="Q20" s="70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7">
        <v>9484</v>
      </c>
      <c r="G21" s="57">
        <v>15</v>
      </c>
      <c r="H21" s="57">
        <f>F21/30</f>
        <v>316.13333333333333</v>
      </c>
      <c r="I21" s="57">
        <f>G21*H21</f>
        <v>4742</v>
      </c>
      <c r="J21" s="57">
        <v>0</v>
      </c>
      <c r="K21" s="57"/>
      <c r="L21" s="57">
        <f>I21</f>
        <v>4742</v>
      </c>
      <c r="M21" s="58">
        <v>359</v>
      </c>
      <c r="N21" s="58">
        <f>M21</f>
        <v>359</v>
      </c>
      <c r="O21" s="57">
        <f>L21-N21</f>
        <v>4383</v>
      </c>
      <c r="P21" s="74"/>
      <c r="Q21" s="74"/>
    </row>
    <row r="22" spans="1:17" s="1" customFormat="1" x14ac:dyDescent="0.2">
      <c r="A22" s="13" t="s">
        <v>23</v>
      </c>
      <c r="B22" s="61" t="s">
        <v>106</v>
      </c>
      <c r="C22" s="62" t="s">
        <v>105</v>
      </c>
      <c r="D22" s="63"/>
      <c r="E22" s="64">
        <v>1101</v>
      </c>
      <c r="F22" s="60">
        <v>6224</v>
      </c>
      <c r="G22" s="60">
        <v>15</v>
      </c>
      <c r="H22" s="60">
        <f t="shared" ref="H22" si="20">F22/30</f>
        <v>207.46666666666667</v>
      </c>
      <c r="I22" s="60">
        <f t="shared" ref="I22" si="21">H22*G22</f>
        <v>3112</v>
      </c>
      <c r="J22" s="60">
        <v>0</v>
      </c>
      <c r="K22" s="60"/>
      <c r="L22" s="60">
        <f>+I22+J22+K22</f>
        <v>3112</v>
      </c>
      <c r="M22" s="60">
        <v>58</v>
      </c>
      <c r="N22" s="67">
        <f>M22</f>
        <v>58</v>
      </c>
      <c r="O22" s="60">
        <f t="shared" ref="O22" si="22">L22-N22</f>
        <v>3054</v>
      </c>
      <c r="P22" s="73"/>
      <c r="Q22" s="73"/>
    </row>
    <row r="23" spans="1:17" x14ac:dyDescent="0.2">
      <c r="A23" s="6"/>
      <c r="B23" s="29"/>
      <c r="C23" s="7"/>
      <c r="D23" s="6"/>
      <c r="E23" s="15"/>
      <c r="F23" s="21"/>
      <c r="G23" s="6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2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6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10"/>
      <c r="J28" s="45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A31" s="1"/>
      <c r="B31" s="26"/>
      <c r="C31" s="26"/>
      <c r="D31" s="2"/>
      <c r="E31" s="1"/>
      <c r="F31" s="43"/>
      <c r="G31" s="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6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2:Q22"/>
    <mergeCell ref="P16:Q16"/>
    <mergeCell ref="P17:Q17"/>
    <mergeCell ref="P18:Q18"/>
    <mergeCell ref="P21:Q21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tabSelected="1" workbookViewId="0">
      <selection sqref="A1:Q23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76" t="str">
        <f>'DIF 01'!A1:Q1</f>
        <v>SISTEMA PARA EL DESARROLLO INTEGRAL DE LA FAMILIA DEL MUNICIPIO DE VILLA CORONA, JALISCO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tr">
        <f>'DIF 01'!A2:Q2</f>
        <v>NOMINA QUINCENAL DEL 01 AL 15 DE ABRIL DEL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" x14ac:dyDescent="0.3">
      <c r="A3" s="53"/>
      <c r="B3" s="53"/>
      <c r="C3" s="53"/>
      <c r="D3" s="53"/>
      <c r="E3" s="88" t="s">
        <v>77</v>
      </c>
      <c r="F3" s="88"/>
      <c r="G3" s="88"/>
      <c r="H3" s="88"/>
      <c r="I3" s="88"/>
      <c r="J3" s="88"/>
      <c r="K3" s="88"/>
      <c r="L3" s="88"/>
      <c r="M3" s="88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77" t="s">
        <v>0</v>
      </c>
      <c r="B5" s="86" t="s">
        <v>1</v>
      </c>
      <c r="C5" s="78" t="s">
        <v>2</v>
      </c>
      <c r="D5" s="78" t="s">
        <v>73</v>
      </c>
      <c r="E5" s="78" t="s">
        <v>3</v>
      </c>
      <c r="F5" s="80" t="s">
        <v>4</v>
      </c>
      <c r="G5" s="31" t="s">
        <v>5</v>
      </c>
      <c r="H5" s="31" t="s">
        <v>6</v>
      </c>
      <c r="I5" s="80" t="s">
        <v>6</v>
      </c>
      <c r="J5" s="82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4" t="s">
        <v>12</v>
      </c>
      <c r="P5" s="77" t="s">
        <v>13</v>
      </c>
      <c r="Q5" s="77"/>
    </row>
    <row r="6" spans="1:17" x14ac:dyDescent="0.2">
      <c r="A6" s="77"/>
      <c r="B6" s="87"/>
      <c r="C6" s="79"/>
      <c r="D6" s="79"/>
      <c r="E6" s="79"/>
      <c r="F6" s="81"/>
      <c r="G6" s="33" t="s">
        <v>14</v>
      </c>
      <c r="H6" s="33" t="s">
        <v>15</v>
      </c>
      <c r="I6" s="81"/>
      <c r="J6" s="83"/>
      <c r="K6" s="32" t="s">
        <v>16</v>
      </c>
      <c r="L6" s="33" t="s">
        <v>17</v>
      </c>
      <c r="M6" s="33" t="s">
        <v>18</v>
      </c>
      <c r="N6" s="33" t="s">
        <v>19</v>
      </c>
      <c r="O6" s="85"/>
      <c r="P6" s="77"/>
      <c r="Q6" s="77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68"/>
      <c r="Q8" s="68"/>
    </row>
    <row r="9" spans="1:17" x14ac:dyDescent="0.2">
      <c r="A9" s="54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1"/>
      <c r="Q9" s="71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68"/>
      <c r="Q10" s="68"/>
    </row>
    <row r="11" spans="1:17" s="1" customFormat="1" x14ac:dyDescent="0.2">
      <c r="A11" s="54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1"/>
      <c r="Q11" s="71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9"/>
      <c r="Q12" s="89"/>
    </row>
    <row r="13" spans="1:17" s="1" customFormat="1" x14ac:dyDescent="0.2">
      <c r="A13" s="54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69"/>
      <c r="Q13" s="69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2023-04-14T16:41:20Z</cp:lastPrinted>
  <dcterms:created xsi:type="dcterms:W3CDTF">2021-09-06T14:36:30Z</dcterms:created>
  <dcterms:modified xsi:type="dcterms:W3CDTF">2023-04-14T16:58:09Z</dcterms:modified>
</cp:coreProperties>
</file>